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VerschUnterlagen\Excel-Tools\"/>
    </mc:Choice>
  </mc:AlternateContent>
  <xr:revisionPtr revIDLastSave="0" documentId="13_ncr:1_{02A6A2DF-F91D-49B3-9071-2C27910164A2}" xr6:coauthVersionLast="41" xr6:coauthVersionMax="41" xr10:uidLastSave="{00000000-0000-0000-0000-000000000000}"/>
  <workbookProtection workbookAlgorithmName="SHA-512" workbookHashValue="lh+Vpvnl7ynYbV449gc9P6aNKfu2twdi4/6eL5dILvNeEuJ2dEP9aNvYSCxiKXWW7zFWvDp0pjW1z7r6nQD9qA==" workbookSaltValue="m2sgglAojz6mz5Z3CKERlQ==" workbookSpinCount="100000" lockStructure="1"/>
  <bookViews>
    <workbookView xWindow="-120" yWindow="-120" windowWidth="29040" windowHeight="17790" xr2:uid="{B2BD8AA0-BB4E-4482-A4F4-6D00F45863DB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48" i="1" l="1"/>
  <c r="C45" i="1"/>
  <c r="P45" i="1" s="1"/>
  <c r="S41" i="1"/>
  <c r="S39" i="1"/>
  <c r="S37" i="1"/>
  <c r="S27" i="1"/>
  <c r="S25" i="1"/>
  <c r="S21" i="1"/>
  <c r="L17" i="1"/>
  <c r="C19" i="1" s="1"/>
  <c r="P19" i="1" s="1"/>
  <c r="P51" i="1" l="1"/>
  <c r="S51" i="1" s="1"/>
  <c r="S45" i="1"/>
  <c r="S19" i="1"/>
  <c r="P23" i="1"/>
  <c r="S23" i="1" l="1"/>
  <c r="P29" i="1"/>
  <c r="S29" i="1" s="1"/>
</calcChain>
</file>

<file path=xl/sharedStrings.xml><?xml version="1.0" encoding="utf-8"?>
<sst xmlns="http://schemas.openxmlformats.org/spreadsheetml/2006/main" count="79" uniqueCount="53">
  <si>
    <t>Druckdispositiv</t>
  </si>
  <si>
    <t>Projekt</t>
  </si>
  <si>
    <t>MFH Muster</t>
  </si>
  <si>
    <t>Ersteller</t>
  </si>
  <si>
    <t>Firma Muster</t>
  </si>
  <si>
    <t>Datum</t>
  </si>
  <si>
    <t>Berechnung des Betriebsdruckes nach dem Wasserzähler (nur nötig, wenn Versorgungsdruck nicht bekannt)</t>
  </si>
  <si>
    <t>Höhe Reservoir der Netzbetreiberin (Überlauf)</t>
  </si>
  <si>
    <t xml:space="preserve">h </t>
  </si>
  <si>
    <t xml:space="preserve"> m.ü.M.</t>
  </si>
  <si>
    <t xml:space="preserve">Höhe Hausanschlussleitung bei Verteilbatterie </t>
  </si>
  <si>
    <t>Höhenunterschied Reservoir-Verteilbatterie</t>
  </si>
  <si>
    <r>
      <t>h</t>
    </r>
    <r>
      <rPr>
        <vertAlign val="subscript"/>
        <sz val="13"/>
        <rFont val="Calibri"/>
        <family val="2"/>
      </rPr>
      <t xml:space="preserve">1 </t>
    </r>
  </si>
  <si>
    <r>
      <t xml:space="preserve">  p</t>
    </r>
    <r>
      <rPr>
        <vertAlign val="subscript"/>
        <sz val="10"/>
        <rFont val="Calibri"/>
        <family val="2"/>
      </rPr>
      <t>Rh1</t>
    </r>
    <r>
      <rPr>
        <sz val="10"/>
        <rFont val="Calibri"/>
        <family val="2"/>
      </rPr>
      <t xml:space="preserve"> =</t>
    </r>
  </si>
  <si>
    <t>m</t>
  </si>
  <si>
    <t>·</t>
  </si>
  <si>
    <t>kg</t>
  </si>
  <si>
    <t>kPa</t>
  </si>
  <si>
    <r>
      <t>p</t>
    </r>
    <r>
      <rPr>
        <vertAlign val="subscript"/>
        <sz val="13"/>
        <rFont val="Calibri"/>
        <family val="2"/>
      </rPr>
      <t>Rh1</t>
    </r>
  </si>
  <si>
    <t>m³</t>
  </si>
  <si>
    <t>s²</t>
  </si>
  <si>
    <t>Pa</t>
  </si>
  <si>
    <t xml:space="preserve">Druckschwankungen im Reservoir und in der Versorgungsleitung </t>
  </si>
  <si>
    <r>
      <t>Δp</t>
    </r>
    <r>
      <rPr>
        <vertAlign val="subscript"/>
        <sz val="13"/>
        <rFont val="Calibri"/>
        <family val="2"/>
      </rPr>
      <t>VL</t>
    </r>
  </si>
  <si>
    <r>
      <t>Versorgungsdruck: SP = p</t>
    </r>
    <r>
      <rPr>
        <vertAlign val="subscript"/>
        <sz val="13"/>
        <rFont val="Calibri"/>
        <family val="2"/>
      </rPr>
      <t>Rh1</t>
    </r>
    <r>
      <rPr>
        <sz val="13"/>
        <rFont val="Calibri"/>
        <family val="2"/>
      </rPr>
      <t xml:space="preserve"> - Δp</t>
    </r>
    <r>
      <rPr>
        <vertAlign val="subscript"/>
        <sz val="13"/>
        <rFont val="Calibri"/>
        <family val="2"/>
      </rPr>
      <t>VL</t>
    </r>
  </si>
  <si>
    <t>SP</t>
  </si>
  <si>
    <r>
      <t xml:space="preserve">Druckverlust Hausanschlussleitung </t>
    </r>
    <r>
      <rPr>
        <i/>
        <sz val="13"/>
        <rFont val="Calibri"/>
        <family val="2"/>
      </rPr>
      <t>(Annahme)</t>
    </r>
  </si>
  <si>
    <r>
      <t>Δp</t>
    </r>
    <r>
      <rPr>
        <vertAlign val="subscript"/>
        <sz val="13"/>
        <rFont val="Calibri"/>
        <family val="2"/>
      </rPr>
      <t>AL</t>
    </r>
  </si>
  <si>
    <r>
      <t>Druckverlust Wasserzähler bei Q</t>
    </r>
    <r>
      <rPr>
        <vertAlign val="subscript"/>
        <sz val="13"/>
        <rFont val="Calibri"/>
        <family val="2"/>
      </rPr>
      <t>D</t>
    </r>
  </si>
  <si>
    <r>
      <t>Δp</t>
    </r>
    <r>
      <rPr>
        <vertAlign val="subscript"/>
        <sz val="13"/>
        <rFont val="Calibri"/>
        <family val="2"/>
      </rPr>
      <t>WZ</t>
    </r>
  </si>
  <si>
    <t>Betriebsdruck nach dem Wasserzähler</t>
  </si>
  <si>
    <r>
      <t>OP</t>
    </r>
    <r>
      <rPr>
        <vertAlign val="subscript"/>
        <sz val="13"/>
        <rFont val="Calibri"/>
        <family val="2"/>
      </rPr>
      <t>WZ</t>
    </r>
  </si>
  <si>
    <t>Druckminderer; best practice</t>
  </si>
  <si>
    <t>Bei einem Versorgungsdruck über 450 kPa (4.5 bar) empfielt Nussbaum immer den Einbau eines Druckminderers.
(Schutz der Anlage vor Überbelastung und Druckschlägen aus dem Netz)</t>
  </si>
  <si>
    <t>Im Regelfall ist der Druckminderer auf 400 kPa (4 bar) einzustellen (Werkseinstellung), dadurch ist auch die einwandfreie Funktion der Sicherheitsventile mit Werkseinstellung 600 kPa (6 bar) jederzeit gewährleistet.</t>
  </si>
  <si>
    <t xml:space="preserve"> Berechnung des zur Verfügung stehenden Druckverlustes</t>
  </si>
  <si>
    <t>Ruhedruck nach dem Druckminderer; Standardeinstellung 400 kPa (4 bar)</t>
  </si>
  <si>
    <r>
      <t>p</t>
    </r>
    <r>
      <rPr>
        <vertAlign val="subscript"/>
        <sz val="13"/>
        <rFont val="Calibri"/>
        <family val="2"/>
      </rPr>
      <t>RDM</t>
    </r>
  </si>
  <si>
    <r>
      <t>Druckverlust Druckminderer bei Q</t>
    </r>
    <r>
      <rPr>
        <vertAlign val="subscript"/>
        <sz val="13"/>
        <rFont val="Calibri"/>
        <family val="2"/>
      </rPr>
      <t xml:space="preserve">max </t>
    </r>
    <r>
      <rPr>
        <sz val="12.5"/>
        <rFont val="Calibri"/>
        <family val="2"/>
      </rPr>
      <t>(gemäss Nussbaum Leistungsdiagramm)</t>
    </r>
  </si>
  <si>
    <r>
      <t>Δp</t>
    </r>
    <r>
      <rPr>
        <vertAlign val="subscript"/>
        <sz val="13"/>
        <rFont val="Calibri"/>
        <family val="2"/>
      </rPr>
      <t>DM</t>
    </r>
  </si>
  <si>
    <t>Druckverlust durch Apparateeinbau wie Trinkwassernachbehandlung,</t>
  </si>
  <si>
    <r>
      <t>Δp</t>
    </r>
    <r>
      <rPr>
        <vertAlign val="subscript"/>
        <sz val="13"/>
        <rFont val="Calibri"/>
        <family val="2"/>
      </rPr>
      <t>App</t>
    </r>
  </si>
  <si>
    <t>Höhenunterschied Verteilbatterie bis höchste Entnahmestelle</t>
  </si>
  <si>
    <t xml:space="preserve"> m</t>
  </si>
  <si>
    <r>
      <t xml:space="preserve">  p</t>
    </r>
    <r>
      <rPr>
        <vertAlign val="subscript"/>
        <sz val="10"/>
        <rFont val="Calibri"/>
        <family val="2"/>
      </rPr>
      <t>Rh2</t>
    </r>
    <r>
      <rPr>
        <sz val="10"/>
        <rFont val="Calibri"/>
        <family val="2"/>
      </rPr>
      <t xml:space="preserve"> =</t>
    </r>
  </si>
  <si>
    <r>
      <t>p</t>
    </r>
    <r>
      <rPr>
        <vertAlign val="subscript"/>
        <sz val="13"/>
        <rFont val="Calibri"/>
        <family val="2"/>
      </rPr>
      <t>Rh2</t>
    </r>
  </si>
  <si>
    <t xml:space="preserve">Fliessdruck höchste Entnahmestelle </t>
  </si>
  <si>
    <r>
      <t>p</t>
    </r>
    <r>
      <rPr>
        <vertAlign val="subscript"/>
        <sz val="13"/>
        <rFont val="Calibri"/>
        <family val="2"/>
      </rPr>
      <t>minFl</t>
    </r>
  </si>
  <si>
    <t xml:space="preserve">  Zur Verfügung stehender Druck</t>
  </si>
  <si>
    <r>
      <t xml:space="preserve">  Δp</t>
    </r>
    <r>
      <rPr>
        <b/>
        <vertAlign val="subscript"/>
        <sz val="13"/>
        <rFont val="Calibri"/>
        <family val="2"/>
      </rPr>
      <t>L</t>
    </r>
  </si>
  <si>
    <t>Rohrweitenbestimmung; best practice</t>
  </si>
  <si>
    <t>Bei Sonderobjekten, in denen die Berechnungsmethode erfolderlich ist, müssen in den Planungstools die korrekten Zeta-Werte der eingesetzten Produkte berücksichtigt werden. Es empfielt sich auch bei der Berechnungsmethode, analog der vereinfachten Metohde, das Rohrleitungssystem mit maximal 150 kPa (1.5bar) Druckverlust auszulegen.</t>
  </si>
  <si>
    <r>
      <t>In der Regel kann die Rohrweitenbestimmung mit der vereinfachten Methode erfolgen. Folgende Ramenbedingungen gelten pro Strang: keine grösseren Durchflüsse als in Tabelle 3; abgewickelte Rohrlänge &lt;50m (Verteilleitung &lt;35m und Stockwerksverteilung &lt;15m); zur Verfügung stehender Druck ΔP</t>
    </r>
    <r>
      <rPr>
        <vertAlign val="subscript"/>
        <sz val="13"/>
        <rFont val="Calibri"/>
        <family val="2"/>
      </rPr>
      <t>L</t>
    </r>
    <r>
      <rPr>
        <sz val="13"/>
        <rFont val="Calibri"/>
        <family val="2"/>
      </rPr>
      <t xml:space="preserve"> &gt;150 kPa (1.5 bar)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</si>
</sst>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\(#,##0.00\ &quot;bar&quot;\)"/>
  </numFmts>
  <fonts count="14" x14ac:knownFonts="1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vertAlign val="subscript"/>
      <sz val="13"/>
      <name val="Calibri"/>
      <family val="2"/>
    </font>
    <font>
      <sz val="10"/>
      <name val="Calibri"/>
      <family val="2"/>
      <scheme val="minor"/>
    </font>
    <font>
      <vertAlign val="subscript"/>
      <sz val="10"/>
      <name val="Calibri"/>
      <family val="2"/>
    </font>
    <font>
      <sz val="10"/>
      <name val="Calibri"/>
      <family val="2"/>
    </font>
    <font>
      <sz val="13"/>
      <name val="Calibri"/>
      <family val="2"/>
    </font>
    <font>
      <i/>
      <sz val="13"/>
      <name val="Calibri"/>
      <family val="2"/>
    </font>
    <font>
      <i/>
      <sz val="13"/>
      <name val="Calibri"/>
      <family val="2"/>
      <scheme val="minor"/>
    </font>
    <font>
      <sz val="12.5"/>
      <name val="Calibri"/>
      <family val="2"/>
    </font>
    <font>
      <b/>
      <vertAlign val="subscript"/>
      <sz val="1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left" vertical="center"/>
    </xf>
    <xf numFmtId="0" fontId="6" fillId="2" borderId="3" xfId="0" applyFont="1" applyFill="1" applyBorder="1" applyAlignment="1" applyProtection="1">
      <alignment vertical="center"/>
    </xf>
    <xf numFmtId="0" fontId="6" fillId="2" borderId="3" xfId="0" applyFont="1" applyFill="1" applyBorder="1" applyAlignment="1" applyProtection="1">
      <alignment horizontal="center" vertical="center"/>
    </xf>
    <xf numFmtId="3" fontId="6" fillId="2" borderId="3" xfId="0" applyNumberFormat="1" applyFont="1" applyFill="1" applyBorder="1" applyAlignment="1" applyProtection="1">
      <alignment vertical="center"/>
    </xf>
    <xf numFmtId="1" fontId="3" fillId="2" borderId="0" xfId="0" applyNumberFormat="1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3" fontId="6" fillId="2" borderId="0" xfId="0" applyNumberFormat="1" applyFont="1" applyFill="1" applyAlignment="1" applyProtection="1">
      <alignment vertical="center"/>
    </xf>
    <xf numFmtId="3" fontId="3" fillId="3" borderId="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</xf>
    <xf numFmtId="165" fontId="2" fillId="2" borderId="0" xfId="0" applyNumberFormat="1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3" fontId="3" fillId="2" borderId="0" xfId="0" applyNumberFormat="1" applyFont="1" applyFill="1" applyBorder="1" applyAlignment="1" applyProtection="1">
      <alignment vertical="center"/>
    </xf>
    <xf numFmtId="1" fontId="3" fillId="2" borderId="0" xfId="0" applyNumberFormat="1" applyFont="1" applyFill="1" applyBorder="1" applyAlignment="1" applyProtection="1">
      <alignment vertical="center"/>
    </xf>
    <xf numFmtId="2" fontId="2" fillId="2" borderId="0" xfId="0" applyNumberFormat="1" applyFont="1" applyFill="1" applyAlignment="1" applyProtection="1">
      <alignment vertical="center"/>
    </xf>
    <xf numFmtId="0" fontId="11" fillId="2" borderId="0" xfId="0" applyFont="1" applyFill="1" applyAlignment="1" applyProtection="1">
      <alignment vertical="center"/>
    </xf>
    <xf numFmtId="1" fontId="3" fillId="5" borderId="1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right" vertical="center"/>
    </xf>
    <xf numFmtId="0" fontId="4" fillId="5" borderId="0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>
      <alignment horizontal="right" vertical="center"/>
    </xf>
    <xf numFmtId="0" fontId="3" fillId="4" borderId="0" xfId="0" applyFont="1" applyFill="1" applyAlignment="1" applyProtection="1">
      <alignment vertical="center"/>
    </xf>
    <xf numFmtId="1" fontId="3" fillId="3" borderId="1" xfId="0" applyNumberFormat="1" applyFont="1" applyFill="1" applyBorder="1" applyAlignment="1" applyProtection="1">
      <alignment vertical="center"/>
      <protection locked="0"/>
    </xf>
    <xf numFmtId="165" fontId="3" fillId="2" borderId="0" xfId="0" applyNumberFormat="1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horizontal="right" vertical="center"/>
    </xf>
    <xf numFmtId="1" fontId="4" fillId="5" borderId="1" xfId="0" applyNumberFormat="1" applyFont="1" applyFill="1" applyBorder="1" applyAlignment="1" applyProtection="1">
      <alignment vertical="center"/>
    </xf>
    <xf numFmtId="1" fontId="4" fillId="3" borderId="0" xfId="0" applyNumberFormat="1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</xf>
    <xf numFmtId="165" fontId="4" fillId="3" borderId="0" xfId="0" applyNumberFormat="1" applyFont="1" applyFill="1" applyBorder="1" applyAlignment="1" applyProtection="1">
      <alignment vertical="center"/>
    </xf>
    <xf numFmtId="0" fontId="3" fillId="0" borderId="0" xfId="0" applyFont="1" applyProtection="1"/>
    <xf numFmtId="0" fontId="3" fillId="0" borderId="0" xfId="0" applyFont="1" applyAlignment="1" applyProtection="1">
      <alignment horizontal="right"/>
    </xf>
    <xf numFmtId="0" fontId="3" fillId="4" borderId="0" xfId="0" applyFont="1" applyFill="1" applyProtection="1"/>
    <xf numFmtId="0" fontId="3" fillId="2" borderId="0" xfId="0" applyFont="1" applyFill="1" applyProtection="1"/>
    <xf numFmtId="0" fontId="3" fillId="2" borderId="0" xfId="0" applyFont="1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1" fillId="2" borderId="0" xfId="0" applyFont="1" applyFill="1" applyAlignment="1" applyProtection="1"/>
    <xf numFmtId="0" fontId="0" fillId="0" borderId="0" xfId="0" applyAlignment="1" applyProtection="1"/>
    <xf numFmtId="0" fontId="2" fillId="2" borderId="0" xfId="0" applyFont="1" applyFill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3" fillId="4" borderId="0" xfId="0" applyFont="1" applyFill="1" applyBorder="1" applyAlignment="1" applyProtection="1">
      <alignment horizontal="left" vertical="center"/>
    </xf>
    <xf numFmtId="164" fontId="3" fillId="3" borderId="0" xfId="0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3" fillId="5" borderId="0" xfId="0" applyFont="1" applyFill="1" applyAlignment="1" applyProtection="1">
      <alignment horizontal="left" vertical="top" wrapText="1"/>
    </xf>
    <xf numFmtId="0" fontId="6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3" fontId="3" fillId="2" borderId="0" xfId="0" applyNumberFormat="1" applyFont="1" applyFill="1" applyAlignment="1" applyProtection="1">
      <alignment horizontal="right" vertical="center"/>
    </xf>
    <xf numFmtId="0" fontId="3" fillId="2" borderId="0" xfId="0" applyFont="1" applyFill="1" applyAlignment="1" applyProtection="1">
      <alignment horizontal="left" vertical="center"/>
    </xf>
    <xf numFmtId="165" fontId="2" fillId="2" borderId="0" xfId="0" applyNumberFormat="1" applyFont="1" applyFill="1" applyAlignment="1" applyProtection="1">
      <alignment horizontal="right" vertical="center"/>
    </xf>
    <xf numFmtId="0" fontId="3" fillId="5" borderId="0" xfId="0" applyFont="1" applyFill="1" applyAlignment="1" applyProtection="1">
      <alignment horizontal="left" vertical="center" wrapText="1"/>
    </xf>
    <xf numFmtId="0" fontId="0" fillId="0" borderId="4" xfId="0" applyBorder="1" applyAlignment="1" applyProtection="1">
      <alignment vertical="center"/>
    </xf>
    <xf numFmtId="1" fontId="3" fillId="2" borderId="0" xfId="0" applyNumberFormat="1" applyFont="1" applyFill="1" applyAlignment="1" applyProtection="1">
      <alignment horizontal="right" vertical="center"/>
    </xf>
    <xf numFmtId="165" fontId="3" fillId="2" borderId="0" xfId="0" applyNumberFormat="1" applyFont="1" applyFill="1" applyAlignment="1" applyProtection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4</xdr:row>
      <xdr:rowOff>0</xdr:rowOff>
    </xdr:from>
    <xdr:to>
      <xdr:col>15</xdr:col>
      <xdr:colOff>304800</xdr:colOff>
      <xdr:row>5</xdr:row>
      <xdr:rowOff>85725</xdr:rowOff>
    </xdr:to>
    <xdr:sp macro="" textlink="">
      <xdr:nvSpPr>
        <xdr:cNvPr id="1025" name="AutoShape 1" descr="R. Nussbaum AG">
          <a:extLst>
            <a:ext uri="{FF2B5EF4-FFF2-40B4-BE49-F238E27FC236}">
              <a16:creationId xmlns:a16="http://schemas.microsoft.com/office/drawing/2014/main" id="{69A5E393-5981-46FE-968D-E75B8C9B3E4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86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</xdr:row>
      <xdr:rowOff>0</xdr:rowOff>
    </xdr:from>
    <xdr:to>
      <xdr:col>20</xdr:col>
      <xdr:colOff>304800</xdr:colOff>
      <xdr:row>5</xdr:row>
      <xdr:rowOff>82550</xdr:rowOff>
    </xdr:to>
    <xdr:sp macro="" textlink="">
      <xdr:nvSpPr>
        <xdr:cNvPr id="1026" name="AutoShape 2" descr="R. Nussbaum AG">
          <a:extLst>
            <a:ext uri="{FF2B5EF4-FFF2-40B4-BE49-F238E27FC236}">
              <a16:creationId xmlns:a16="http://schemas.microsoft.com/office/drawing/2014/main" id="{B84E73C9-3C33-48D2-A222-18011BFA3595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86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123264</xdr:colOff>
      <xdr:row>3</xdr:row>
      <xdr:rowOff>72090</xdr:rowOff>
    </xdr:from>
    <xdr:to>
      <xdr:col>18</xdr:col>
      <xdr:colOff>28761</xdr:colOff>
      <xdr:row>5</xdr:row>
      <xdr:rowOff>28300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F68E11C2-9660-4AA1-BFFD-9E026C422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1264" y="722031"/>
          <a:ext cx="2947147" cy="404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2A1B0-3010-4FF5-8354-2EA94DA4F7EC}">
  <sheetPr>
    <pageSetUpPr fitToPage="1"/>
  </sheetPr>
  <dimension ref="B2:S55"/>
  <sheetViews>
    <sheetView showGridLines="0" showRowColHeaders="0" tabSelected="1" zoomScale="115" zoomScaleNormal="115" workbookViewId="0">
      <selection activeCell="D4" sqref="D4:L4"/>
    </sheetView>
  </sheetViews>
  <sheetFormatPr baseColWidth="10" defaultRowHeight="15" x14ac:dyDescent="0.25"/>
  <sheetData>
    <row r="2" spans="2:19" ht="21" x14ac:dyDescent="0.35">
      <c r="B2" s="42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2:19" ht="15.75" x14ac:dyDescent="0.25">
      <c r="B3" s="44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2:19" ht="17.25" x14ac:dyDescent="0.25">
      <c r="B4" s="40" t="s">
        <v>1</v>
      </c>
      <c r="C4" s="40"/>
      <c r="D4" s="45" t="s">
        <v>2</v>
      </c>
      <c r="E4" s="45"/>
      <c r="F4" s="45"/>
      <c r="G4" s="45"/>
      <c r="H4" s="45"/>
      <c r="I4" s="45"/>
      <c r="J4" s="45"/>
      <c r="K4" s="45"/>
      <c r="L4" s="45"/>
      <c r="M4" s="46"/>
      <c r="N4" s="46"/>
      <c r="O4" s="46"/>
      <c r="P4" s="46"/>
      <c r="Q4" s="46"/>
      <c r="R4" s="46"/>
      <c r="S4" s="46"/>
    </row>
    <row r="5" spans="2:19" ht="17.25" x14ac:dyDescent="0.25">
      <c r="B5" s="1"/>
      <c r="C5" s="1"/>
      <c r="D5" s="2"/>
      <c r="E5" s="2"/>
      <c r="F5" s="2"/>
      <c r="G5" s="2"/>
      <c r="H5" s="2"/>
      <c r="I5" s="2"/>
      <c r="J5" s="2"/>
      <c r="K5" s="2"/>
      <c r="L5" s="2"/>
      <c r="M5" s="1"/>
      <c r="N5" s="3"/>
      <c r="O5" s="3"/>
      <c r="Q5" s="1"/>
      <c r="R5" s="1"/>
      <c r="S5" s="1"/>
    </row>
    <row r="6" spans="2:19" ht="17.25" x14ac:dyDescent="0.25">
      <c r="B6" s="40" t="s">
        <v>3</v>
      </c>
      <c r="C6" s="40"/>
      <c r="D6" s="45" t="s">
        <v>4</v>
      </c>
      <c r="E6" s="45"/>
      <c r="F6" s="45"/>
      <c r="G6" s="45"/>
      <c r="H6" s="45"/>
      <c r="I6" s="45"/>
      <c r="J6" s="45"/>
      <c r="K6" s="45"/>
      <c r="L6" s="45"/>
      <c r="M6" s="46"/>
      <c r="N6" s="46"/>
      <c r="O6" s="46"/>
      <c r="P6" s="46"/>
      <c r="Q6" s="46"/>
      <c r="R6" s="46"/>
      <c r="S6" s="46"/>
    </row>
    <row r="7" spans="2:19" ht="17.25" x14ac:dyDescent="0.25">
      <c r="B7" s="1"/>
      <c r="C7" s="1"/>
      <c r="D7" s="2"/>
      <c r="E7" s="2"/>
      <c r="F7" s="2"/>
      <c r="G7" s="2"/>
      <c r="H7" s="2"/>
      <c r="I7" s="2"/>
      <c r="J7" s="2"/>
      <c r="K7" s="2"/>
      <c r="L7" s="2"/>
      <c r="M7" s="1"/>
      <c r="N7" s="3"/>
      <c r="O7" s="3"/>
      <c r="P7" s="1"/>
      <c r="Q7" s="1"/>
      <c r="R7" s="1"/>
      <c r="S7" s="1"/>
    </row>
    <row r="8" spans="2:19" ht="17.25" x14ac:dyDescent="0.25">
      <c r="B8" s="40" t="s">
        <v>5</v>
      </c>
      <c r="C8" s="40"/>
      <c r="D8" s="47"/>
      <c r="E8" s="47"/>
      <c r="F8" s="47"/>
      <c r="G8" s="48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</row>
    <row r="9" spans="2:19" x14ac:dyDescent="0.25">
      <c r="B9" s="40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</row>
    <row r="10" spans="2:19" x14ac:dyDescent="0.25"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</row>
    <row r="11" spans="2:19" ht="17.25" x14ac:dyDescent="0.25">
      <c r="B11" s="49" t="s">
        <v>6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</row>
    <row r="12" spans="2:19" ht="17.25" x14ac:dyDescent="0.25">
      <c r="B12" s="40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</row>
    <row r="13" spans="2:19" ht="17.25" x14ac:dyDescent="0.25">
      <c r="B13" s="40" t="s">
        <v>7</v>
      </c>
      <c r="C13" s="40"/>
      <c r="D13" s="40"/>
      <c r="E13" s="40"/>
      <c r="F13" s="40"/>
      <c r="G13" s="40"/>
      <c r="H13" s="40"/>
      <c r="I13" s="40"/>
      <c r="J13" s="4"/>
      <c r="K13" s="3" t="s">
        <v>8</v>
      </c>
      <c r="L13" s="5">
        <v>500</v>
      </c>
      <c r="M13" s="50" t="s">
        <v>9</v>
      </c>
      <c r="N13" s="41"/>
      <c r="O13" s="1"/>
      <c r="P13" s="4"/>
      <c r="Q13" s="4"/>
      <c r="R13" s="4"/>
      <c r="S13" s="4"/>
    </row>
    <row r="14" spans="2:19" ht="17.25" x14ac:dyDescent="0.25">
      <c r="B14" s="1"/>
      <c r="C14" s="1"/>
      <c r="D14" s="1"/>
      <c r="E14" s="1"/>
      <c r="F14" s="1"/>
      <c r="G14" s="1"/>
      <c r="H14" s="1"/>
      <c r="I14" s="1"/>
      <c r="J14" s="4"/>
      <c r="K14" s="3"/>
      <c r="L14" s="4"/>
      <c r="M14" s="4"/>
      <c r="N14" s="6"/>
      <c r="O14" s="6"/>
      <c r="P14" s="4"/>
      <c r="Q14" s="4"/>
      <c r="R14" s="4"/>
      <c r="S14" s="4"/>
    </row>
    <row r="15" spans="2:19" ht="17.25" x14ac:dyDescent="0.25">
      <c r="B15" s="40" t="s">
        <v>10</v>
      </c>
      <c r="C15" s="40"/>
      <c r="D15" s="40"/>
      <c r="E15" s="40"/>
      <c r="F15" s="40"/>
      <c r="G15" s="40"/>
      <c r="H15" s="40"/>
      <c r="I15" s="40"/>
      <c r="J15" s="4"/>
      <c r="K15" s="3" t="s">
        <v>8</v>
      </c>
      <c r="L15" s="5">
        <v>400</v>
      </c>
      <c r="M15" s="50" t="s">
        <v>9</v>
      </c>
      <c r="N15" s="41"/>
      <c r="O15" s="1"/>
      <c r="P15" s="4"/>
      <c r="Q15" s="4"/>
      <c r="R15" s="4"/>
      <c r="S15" s="4"/>
    </row>
    <row r="16" spans="2:19" ht="17.25" x14ac:dyDescent="0.25">
      <c r="B16" s="1"/>
      <c r="C16" s="1"/>
      <c r="D16" s="1"/>
      <c r="E16" s="1"/>
      <c r="F16" s="1"/>
      <c r="G16" s="1"/>
      <c r="H16" s="1"/>
      <c r="I16" s="1"/>
      <c r="J16" s="4"/>
      <c r="K16" s="3"/>
      <c r="L16" s="1"/>
      <c r="M16" s="1"/>
      <c r="N16" s="6"/>
      <c r="O16" s="6"/>
      <c r="P16" s="4"/>
      <c r="Q16" s="4"/>
      <c r="R16" s="4"/>
      <c r="S16" s="4"/>
    </row>
    <row r="17" spans="2:19" ht="18.75" x14ac:dyDescent="0.25">
      <c r="B17" s="40" t="s">
        <v>11</v>
      </c>
      <c r="C17" s="40"/>
      <c r="D17" s="40"/>
      <c r="E17" s="40"/>
      <c r="F17" s="40"/>
      <c r="G17" s="40"/>
      <c r="H17" s="40"/>
      <c r="I17" s="40"/>
      <c r="J17" s="4"/>
      <c r="K17" s="3" t="s">
        <v>12</v>
      </c>
      <c r="L17" s="1">
        <f>L13-L15</f>
        <v>100</v>
      </c>
      <c r="M17" s="40" t="s">
        <v>9</v>
      </c>
      <c r="N17" s="41"/>
      <c r="O17" s="1"/>
      <c r="P17" s="4"/>
      <c r="Q17" s="4"/>
      <c r="R17" s="4"/>
      <c r="S17" s="4"/>
    </row>
    <row r="18" spans="2:19" ht="17.25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3"/>
      <c r="O18" s="3"/>
      <c r="P18" s="1"/>
      <c r="Q18" s="1"/>
      <c r="R18" s="1"/>
      <c r="S18" s="1"/>
    </row>
    <row r="19" spans="2:19" ht="17.25" x14ac:dyDescent="0.25">
      <c r="B19" s="52" t="s">
        <v>13</v>
      </c>
      <c r="C19" s="7">
        <f>L17</f>
        <v>100</v>
      </c>
      <c r="D19" s="7" t="s">
        <v>14</v>
      </c>
      <c r="E19" s="8" t="s">
        <v>15</v>
      </c>
      <c r="F19" s="9">
        <v>1000</v>
      </c>
      <c r="G19" s="7" t="s">
        <v>16</v>
      </c>
      <c r="H19" s="8" t="s">
        <v>15</v>
      </c>
      <c r="I19" s="7">
        <v>9.81</v>
      </c>
      <c r="J19" s="7" t="s">
        <v>14</v>
      </c>
      <c r="K19" s="7"/>
      <c r="L19" s="7" t="s">
        <v>17</v>
      </c>
      <c r="M19" s="1"/>
      <c r="N19" s="53" t="s">
        <v>18</v>
      </c>
      <c r="O19" s="3"/>
      <c r="P19" s="54">
        <f>C19*F19*I19/K20</f>
        <v>981</v>
      </c>
      <c r="Q19" s="10"/>
      <c r="R19" s="55" t="s">
        <v>17</v>
      </c>
      <c r="S19" s="56">
        <f>P19/100</f>
        <v>9.81</v>
      </c>
    </row>
    <row r="20" spans="2:19" ht="17.25" x14ac:dyDescent="0.25">
      <c r="B20" s="52"/>
      <c r="C20" s="11"/>
      <c r="D20" s="11"/>
      <c r="E20" s="11"/>
      <c r="F20" s="11"/>
      <c r="G20" s="11" t="s">
        <v>19</v>
      </c>
      <c r="H20" s="11"/>
      <c r="I20" s="11"/>
      <c r="J20" s="11" t="s">
        <v>20</v>
      </c>
      <c r="K20" s="12">
        <v>1000</v>
      </c>
      <c r="L20" s="11" t="s">
        <v>21</v>
      </c>
      <c r="M20" s="1"/>
      <c r="N20" s="53"/>
      <c r="O20" s="3"/>
      <c r="P20" s="54"/>
      <c r="Q20" s="1"/>
      <c r="R20" s="55"/>
      <c r="S20" s="56"/>
    </row>
    <row r="21" spans="2:19" ht="18.75" x14ac:dyDescent="0.25">
      <c r="B21" s="40" t="s">
        <v>22</v>
      </c>
      <c r="C21" s="40"/>
      <c r="D21" s="40"/>
      <c r="E21" s="40"/>
      <c r="F21" s="40"/>
      <c r="G21" s="40"/>
      <c r="H21" s="40"/>
      <c r="I21" s="40"/>
      <c r="J21" s="40"/>
      <c r="K21" s="40"/>
      <c r="L21" s="1"/>
      <c r="M21" s="1"/>
      <c r="N21" s="3" t="s">
        <v>23</v>
      </c>
      <c r="O21" s="3"/>
      <c r="P21" s="13">
        <v>30</v>
      </c>
      <c r="Q21" s="14"/>
      <c r="R21" s="1" t="s">
        <v>17</v>
      </c>
      <c r="S21" s="15">
        <f>P21/100</f>
        <v>0.3</v>
      </c>
    </row>
    <row r="22" spans="2:19" ht="17.25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3"/>
      <c r="O22" s="3"/>
      <c r="P22" s="2"/>
      <c r="Q22" s="2"/>
      <c r="R22" s="1"/>
      <c r="S22" s="16"/>
    </row>
    <row r="23" spans="2:19" ht="18.75" x14ac:dyDescent="0.25">
      <c r="B23" s="40" t="s">
        <v>24</v>
      </c>
      <c r="C23" s="40"/>
      <c r="D23" s="40"/>
      <c r="E23" s="40"/>
      <c r="F23" s="40"/>
      <c r="G23" s="40"/>
      <c r="H23" s="1"/>
      <c r="I23" s="1"/>
      <c r="J23" s="1"/>
      <c r="K23" s="1"/>
      <c r="L23" s="1"/>
      <c r="M23" s="1"/>
      <c r="N23" s="3" t="s">
        <v>25</v>
      </c>
      <c r="O23" s="3"/>
      <c r="P23" s="17">
        <f>P19-P21</f>
        <v>951</v>
      </c>
      <c r="Q23" s="18"/>
      <c r="R23" s="1" t="s">
        <v>17</v>
      </c>
      <c r="S23" s="15">
        <f>P23/100</f>
        <v>9.51</v>
      </c>
    </row>
    <row r="24" spans="2:19" ht="17.25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3"/>
      <c r="O24" s="3"/>
      <c r="P24" s="18"/>
      <c r="Q24" s="18"/>
      <c r="R24" s="1"/>
      <c r="S24" s="19"/>
    </row>
    <row r="25" spans="2:19" ht="18.75" x14ac:dyDescent="0.25">
      <c r="B25" s="40" t="s">
        <v>26</v>
      </c>
      <c r="C25" s="40"/>
      <c r="D25" s="40"/>
      <c r="E25" s="40"/>
      <c r="F25" s="40"/>
      <c r="G25" s="40"/>
      <c r="H25" s="40"/>
      <c r="I25" s="40"/>
      <c r="J25" s="1"/>
      <c r="K25" s="1"/>
      <c r="L25" s="1"/>
      <c r="M25" s="1"/>
      <c r="N25" s="3" t="s">
        <v>27</v>
      </c>
      <c r="O25" s="3"/>
      <c r="P25" s="13">
        <v>30</v>
      </c>
      <c r="Q25" s="14"/>
      <c r="R25" s="1" t="s">
        <v>17</v>
      </c>
      <c r="S25" s="15">
        <f>P25/100</f>
        <v>0.3</v>
      </c>
    </row>
    <row r="26" spans="2:19" ht="17.25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3"/>
      <c r="O26" s="3"/>
      <c r="P26" s="4"/>
      <c r="Q26" s="4"/>
      <c r="R26" s="1"/>
      <c r="S26" s="16"/>
    </row>
    <row r="27" spans="2:19" ht="18.75" x14ac:dyDescent="0.25">
      <c r="B27" s="40" t="s">
        <v>28</v>
      </c>
      <c r="C27" s="40"/>
      <c r="D27" s="40"/>
      <c r="E27" s="40"/>
      <c r="F27" s="40"/>
      <c r="G27" s="40"/>
      <c r="H27" s="1"/>
      <c r="I27" s="1"/>
      <c r="J27" s="1"/>
      <c r="K27" s="1"/>
      <c r="L27" s="1"/>
      <c r="M27" s="1"/>
      <c r="N27" s="3" t="s">
        <v>29</v>
      </c>
      <c r="O27" s="3"/>
      <c r="P27" s="13">
        <v>30</v>
      </c>
      <c r="Q27" s="14"/>
      <c r="R27" s="1" t="s">
        <v>17</v>
      </c>
      <c r="S27" s="15">
        <f>P27/100</f>
        <v>0.3</v>
      </c>
    </row>
    <row r="28" spans="2:19" ht="17.25" x14ac:dyDescent="0.25">
      <c r="B28" s="20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3"/>
      <c r="O28" s="3"/>
      <c r="P28" s="1"/>
      <c r="Q28" s="1"/>
      <c r="R28" s="1"/>
      <c r="S28" s="16"/>
    </row>
    <row r="29" spans="2:19" ht="18.75" x14ac:dyDescent="0.25">
      <c r="B29" s="40" t="s">
        <v>30</v>
      </c>
      <c r="C29" s="40"/>
      <c r="D29" s="40"/>
      <c r="E29" s="40"/>
      <c r="F29" s="40"/>
      <c r="G29" s="40"/>
      <c r="H29" s="40"/>
      <c r="I29" s="1"/>
      <c r="J29" s="1"/>
      <c r="K29" s="1"/>
      <c r="L29" s="1"/>
      <c r="M29" s="1"/>
      <c r="N29" s="3" t="s">
        <v>31</v>
      </c>
      <c r="O29" s="3"/>
      <c r="P29" s="21">
        <f>P23-P25-P27</f>
        <v>891</v>
      </c>
      <c r="Q29" s="10"/>
      <c r="R29" s="1" t="s">
        <v>17</v>
      </c>
      <c r="S29" s="15">
        <f>P29/100</f>
        <v>8.91</v>
      </c>
    </row>
    <row r="30" spans="2:19" ht="17.25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2"/>
      <c r="O30" s="22"/>
      <c r="P30" s="2"/>
      <c r="Q30" s="2"/>
      <c r="R30" s="2"/>
      <c r="S30" s="2"/>
    </row>
    <row r="31" spans="2:19" ht="17.25" x14ac:dyDescent="0.25">
      <c r="B31" s="23" t="s">
        <v>32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5"/>
      <c r="O31" s="25"/>
      <c r="P31" s="24"/>
      <c r="Q31" s="24"/>
      <c r="R31" s="24"/>
      <c r="S31" s="24"/>
    </row>
    <row r="32" spans="2:19" ht="48" customHeight="1" x14ac:dyDescent="0.25">
      <c r="B32" s="57" t="s">
        <v>33</v>
      </c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</row>
    <row r="33" spans="2:19" ht="42.95" customHeight="1" x14ac:dyDescent="0.25">
      <c r="B33" s="51" t="s">
        <v>34</v>
      </c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</row>
    <row r="34" spans="2:19" ht="17.25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3"/>
      <c r="O34" s="3"/>
      <c r="P34" s="1"/>
      <c r="Q34" s="1"/>
      <c r="R34" s="1"/>
      <c r="S34" s="1"/>
    </row>
    <row r="35" spans="2:19" ht="17.25" x14ac:dyDescent="0.25">
      <c r="B35" s="49" t="s">
        <v>35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</row>
    <row r="36" spans="2:19" ht="17.25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3"/>
      <c r="O36" s="3"/>
      <c r="P36" s="26"/>
      <c r="Q36" s="26"/>
      <c r="R36" s="1"/>
      <c r="S36" s="1"/>
    </row>
    <row r="37" spans="2:19" ht="18.75" x14ac:dyDescent="0.25">
      <c r="B37" s="40" t="s">
        <v>36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3" t="s">
        <v>37</v>
      </c>
      <c r="O37" s="3"/>
      <c r="P37" s="27">
        <v>400</v>
      </c>
      <c r="Q37" s="14"/>
      <c r="R37" s="1" t="s">
        <v>17</v>
      </c>
      <c r="S37" s="28">
        <f>P37/100</f>
        <v>4</v>
      </c>
    </row>
    <row r="38" spans="2:19" ht="17.25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3"/>
      <c r="O38" s="3"/>
      <c r="P38" s="4"/>
      <c r="Q38" s="29"/>
      <c r="R38" s="1"/>
      <c r="S38" s="1"/>
    </row>
    <row r="39" spans="2:19" ht="18.75" x14ac:dyDescent="0.25">
      <c r="B39" s="40" t="s">
        <v>38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3" t="s">
        <v>39</v>
      </c>
      <c r="O39" s="3"/>
      <c r="P39" s="5">
        <v>40</v>
      </c>
      <c r="Q39" s="14"/>
      <c r="R39" s="1" t="s">
        <v>17</v>
      </c>
      <c r="S39" s="28">
        <f>P39/100</f>
        <v>0.4</v>
      </c>
    </row>
    <row r="40" spans="2:19" ht="17.25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3"/>
      <c r="O40" s="3"/>
      <c r="P40" s="4"/>
      <c r="Q40" s="29"/>
      <c r="R40" s="1"/>
      <c r="S40" s="1"/>
    </row>
    <row r="41" spans="2:19" ht="18.75" x14ac:dyDescent="0.25">
      <c r="B41" s="40" t="s">
        <v>40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1"/>
      <c r="N41" s="3" t="s">
        <v>41</v>
      </c>
      <c r="O41" s="3"/>
      <c r="P41" s="5">
        <v>0</v>
      </c>
      <c r="Q41" s="14"/>
      <c r="R41" s="1" t="s">
        <v>17</v>
      </c>
      <c r="S41" s="28">
        <f>P41/100</f>
        <v>0</v>
      </c>
    </row>
    <row r="42" spans="2:19" ht="17.25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3"/>
      <c r="O42" s="3"/>
      <c r="P42" s="1"/>
      <c r="Q42" s="29"/>
      <c r="R42" s="1"/>
      <c r="S42" s="1"/>
    </row>
    <row r="43" spans="2:19" ht="17.25" x14ac:dyDescent="0.25">
      <c r="B43" s="40" t="s">
        <v>42</v>
      </c>
      <c r="C43" s="41"/>
      <c r="D43" s="41"/>
      <c r="E43" s="41"/>
      <c r="F43" s="41"/>
      <c r="G43" s="41"/>
      <c r="H43" s="41"/>
      <c r="I43" s="41"/>
      <c r="J43" s="41"/>
      <c r="K43" s="58"/>
      <c r="L43" s="5">
        <v>10</v>
      </c>
      <c r="M43" s="1" t="s">
        <v>43</v>
      </c>
      <c r="N43" s="14"/>
      <c r="O43" s="4"/>
      <c r="P43" s="4"/>
      <c r="Q43" s="4"/>
      <c r="R43" s="4"/>
      <c r="S43" s="1"/>
    </row>
    <row r="44" spans="2:19" ht="17.2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3"/>
      <c r="O44" s="3"/>
      <c r="P44" s="1"/>
      <c r="Q44" s="1"/>
      <c r="R44" s="1"/>
      <c r="S44" s="1"/>
    </row>
    <row r="45" spans="2:19" ht="17.25" x14ac:dyDescent="0.25">
      <c r="B45" s="52" t="s">
        <v>44</v>
      </c>
      <c r="C45" s="7">
        <f>L43</f>
        <v>10</v>
      </c>
      <c r="D45" s="7" t="s">
        <v>14</v>
      </c>
      <c r="E45" s="8" t="s">
        <v>15</v>
      </c>
      <c r="F45" s="9">
        <v>1000</v>
      </c>
      <c r="G45" s="7" t="s">
        <v>16</v>
      </c>
      <c r="H45" s="8" t="s">
        <v>15</v>
      </c>
      <c r="I45" s="7">
        <v>9.81</v>
      </c>
      <c r="J45" s="7" t="s">
        <v>14</v>
      </c>
      <c r="K45" s="7"/>
      <c r="L45" s="7" t="s">
        <v>17</v>
      </c>
      <c r="M45" s="1"/>
      <c r="N45" s="53" t="s">
        <v>45</v>
      </c>
      <c r="O45" s="3"/>
      <c r="P45" s="59">
        <f>C45*F45*I45/K46</f>
        <v>98.1</v>
      </c>
      <c r="Q45" s="10"/>
      <c r="R45" s="55" t="s">
        <v>17</v>
      </c>
      <c r="S45" s="60">
        <f>P45/100</f>
        <v>0.98099999999999998</v>
      </c>
    </row>
    <row r="46" spans="2:19" ht="17.25" x14ac:dyDescent="0.25">
      <c r="B46" s="52"/>
      <c r="C46" s="11"/>
      <c r="D46" s="11"/>
      <c r="E46" s="11"/>
      <c r="F46" s="11"/>
      <c r="G46" s="11" t="s">
        <v>19</v>
      </c>
      <c r="H46" s="11"/>
      <c r="I46" s="11"/>
      <c r="J46" s="11" t="s">
        <v>20</v>
      </c>
      <c r="K46" s="12">
        <v>1000</v>
      </c>
      <c r="L46" s="11" t="s">
        <v>21</v>
      </c>
      <c r="M46" s="1"/>
      <c r="N46" s="53"/>
      <c r="O46" s="3"/>
      <c r="P46" s="59"/>
      <c r="Q46" s="1"/>
      <c r="R46" s="55"/>
      <c r="S46" s="60"/>
    </row>
    <row r="47" spans="2:19" ht="17.2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3"/>
      <c r="O47" s="3"/>
      <c r="P47" s="4"/>
      <c r="Q47" s="4"/>
      <c r="R47" s="1"/>
      <c r="S47" s="1"/>
    </row>
    <row r="48" spans="2:19" ht="18.75" x14ac:dyDescent="0.25">
      <c r="B48" s="40" t="s">
        <v>46</v>
      </c>
      <c r="C48" s="40"/>
      <c r="D48" s="40"/>
      <c r="E48" s="40"/>
      <c r="F48" s="40"/>
      <c r="G48" s="40"/>
      <c r="H48" s="1"/>
      <c r="I48" s="1"/>
      <c r="J48" s="1"/>
      <c r="K48" s="1"/>
      <c r="L48" s="1"/>
      <c r="M48" s="1"/>
      <c r="N48" s="3" t="s">
        <v>47</v>
      </c>
      <c r="O48" s="3"/>
      <c r="P48" s="5">
        <v>100</v>
      </c>
      <c r="Q48" s="14"/>
      <c r="R48" s="1" t="s">
        <v>17</v>
      </c>
      <c r="S48" s="28">
        <f>P48/100</f>
        <v>1</v>
      </c>
    </row>
    <row r="49" spans="2:19" ht="17.2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3"/>
      <c r="O49" s="3"/>
      <c r="P49" s="2"/>
      <c r="Q49" s="2"/>
      <c r="R49" s="2"/>
      <c r="S49" s="2"/>
    </row>
    <row r="50" spans="2:19" ht="17.2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3"/>
      <c r="O50" s="3"/>
      <c r="P50" s="2"/>
      <c r="Q50" s="2"/>
      <c r="R50" s="2"/>
      <c r="S50" s="2"/>
    </row>
    <row r="51" spans="2:19" ht="18.75" x14ac:dyDescent="0.25">
      <c r="B51" s="49" t="s">
        <v>48</v>
      </c>
      <c r="C51" s="49"/>
      <c r="D51" s="49"/>
      <c r="E51" s="49"/>
      <c r="F51" s="49"/>
      <c r="G51" s="49"/>
      <c r="H51" s="30"/>
      <c r="I51" s="30"/>
      <c r="J51" s="30"/>
      <c r="K51" s="30"/>
      <c r="L51" s="30"/>
      <c r="M51" s="30"/>
      <c r="N51" s="31" t="s">
        <v>49</v>
      </c>
      <c r="O51" s="31"/>
      <c r="P51" s="32">
        <f>P37-P39-P41-P45-P48</f>
        <v>161.89999999999998</v>
      </c>
      <c r="Q51" s="33"/>
      <c r="R51" s="34" t="s">
        <v>17</v>
      </c>
      <c r="S51" s="35">
        <f>P51/100</f>
        <v>1.6189999999999998</v>
      </c>
    </row>
    <row r="52" spans="2:19" ht="17.25" x14ac:dyDescent="0.3"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7"/>
      <c r="O52" s="37"/>
      <c r="P52" s="38"/>
      <c r="Q52" s="38"/>
      <c r="R52" s="39"/>
      <c r="S52" s="39"/>
    </row>
    <row r="53" spans="2:19" ht="24" customHeight="1" x14ac:dyDescent="0.25">
      <c r="B53" s="23" t="s">
        <v>50</v>
      </c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5"/>
      <c r="O53" s="25"/>
      <c r="P53" s="24"/>
      <c r="Q53" s="24"/>
      <c r="R53" s="24"/>
      <c r="S53" s="24"/>
    </row>
    <row r="54" spans="2:19" ht="42" customHeight="1" x14ac:dyDescent="0.25">
      <c r="B54" s="57" t="s">
        <v>52</v>
      </c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</row>
    <row r="55" spans="2:19" ht="41.45" customHeight="1" x14ac:dyDescent="0.25">
      <c r="B55" s="51" t="s">
        <v>51</v>
      </c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</row>
  </sheetData>
  <sheetProtection algorithmName="SHA-512" hashValue="AsPw42ymt+qFq/zj2h4RtLjZlkQkEO6PbWWj0dyaq7URoKASSOxxO1Y1ygQS12/oJkOgEdX6iCkJC61HSzVTkg==" saltValue="YdcChUCnlQopQr1W41Zpgg==" spinCount="100000" sheet="1" objects="1" scenarios="1"/>
  <mergeCells count="46">
    <mergeCell ref="B48:G48"/>
    <mergeCell ref="B51:G51"/>
    <mergeCell ref="B54:S54"/>
    <mergeCell ref="B55:S55"/>
    <mergeCell ref="B35:S35"/>
    <mergeCell ref="B37:M37"/>
    <mergeCell ref="B39:M39"/>
    <mergeCell ref="B41:L41"/>
    <mergeCell ref="B43:K43"/>
    <mergeCell ref="B45:B46"/>
    <mergeCell ref="N45:N46"/>
    <mergeCell ref="P45:P46"/>
    <mergeCell ref="R45:R46"/>
    <mergeCell ref="S45:S46"/>
    <mergeCell ref="B33:S33"/>
    <mergeCell ref="B19:B20"/>
    <mergeCell ref="N19:N20"/>
    <mergeCell ref="P19:P20"/>
    <mergeCell ref="R19:R20"/>
    <mergeCell ref="S19:S20"/>
    <mergeCell ref="B21:K21"/>
    <mergeCell ref="B23:G23"/>
    <mergeCell ref="B25:I25"/>
    <mergeCell ref="B27:G27"/>
    <mergeCell ref="B29:H29"/>
    <mergeCell ref="B32:S32"/>
    <mergeCell ref="B13:I13"/>
    <mergeCell ref="M13:N13"/>
    <mergeCell ref="B15:I15"/>
    <mergeCell ref="M15:N15"/>
    <mergeCell ref="B17:I17"/>
    <mergeCell ref="M17:N17"/>
    <mergeCell ref="B12:S12"/>
    <mergeCell ref="B2:S2"/>
    <mergeCell ref="B3:S3"/>
    <mergeCell ref="B4:C4"/>
    <mergeCell ref="D4:L4"/>
    <mergeCell ref="M4:S4"/>
    <mergeCell ref="B6:C6"/>
    <mergeCell ref="D6:L6"/>
    <mergeCell ref="M6:S6"/>
    <mergeCell ref="B8:C8"/>
    <mergeCell ref="D8:F8"/>
    <mergeCell ref="G8:S8"/>
    <mergeCell ref="B9:S10"/>
    <mergeCell ref="B11:S11"/>
  </mergeCells>
  <pageMargins left="0.25" right="0.25" top="0.75" bottom="0.75" header="0.3" footer="0.3"/>
  <pageSetup paperSize="9" scale="4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C Dokument" ma:contentTypeID="0x01010007B0F22C6E533D4CA38DE485AEA9CB1800DE4CFC0BC39C4446A10F2A3B0474BD1C" ma:contentTypeVersion="167" ma:contentTypeDescription="Inhalstyp für Dokumente mit Managed Metadaten" ma:contentTypeScope="" ma:versionID="8f26b96f2081b427dd95844819481ef2">
  <xsd:schema xmlns:xsd="http://www.w3.org/2001/XMLSchema" xmlns:xs="http://www.w3.org/2001/XMLSchema" xmlns:p="http://schemas.microsoft.com/office/2006/metadata/properties" xmlns:ns2="5375a26c-302b-429a-8b0d-eb57b2f1c18e" xmlns:ns3="d9509173-0fd4-45cd-a2e9-f8f64ed53c95" xmlns:ns5="149fddd1-980a-42f4-b9e2-e417b2484fdf" targetNamespace="http://schemas.microsoft.com/office/2006/metadata/properties" ma:root="true" ma:fieldsID="6435c53552210d856fea157ff4e2b720" ns2:_="" ns3:_="" ns5:_="">
    <xsd:import namespace="5375a26c-302b-429a-8b0d-eb57b2f1c18e"/>
    <xsd:import namespace="d9509173-0fd4-45cd-a2e9-f8f64ed53c95"/>
    <xsd:import namespace="149fddd1-980a-42f4-b9e2-e417b2484fdf"/>
    <xsd:element name="properties">
      <xsd:complexType>
        <xsd:sequence>
          <xsd:element name="documentManagement">
            <xsd:complexType>
              <xsd:all>
                <xsd:element ref="ns2:i17114b73d074930a353627280d9fc32" minOccurs="0"/>
                <xsd:element ref="ns3:TaxCatchAll" minOccurs="0"/>
                <xsd:element ref="ns2:l283e52d201a4b3ca2004e9107b09a4c" minOccurs="0"/>
                <xsd:element ref="ns3:TaxKeywordTaxHTField" minOccurs="0"/>
                <xsd:element ref="ns5:Archiv" minOccurs="0"/>
                <xsd:element ref="ns5:Freigabe_x0020_bis_x003a_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75a26c-302b-429a-8b0d-eb57b2f1c18e" elementFormDefault="qualified">
    <xsd:import namespace="http://schemas.microsoft.com/office/2006/documentManagement/types"/>
    <xsd:import namespace="http://schemas.microsoft.com/office/infopath/2007/PartnerControls"/>
    <xsd:element name="i17114b73d074930a353627280d9fc32" ma:index="8" nillable="true" ma:taxonomy="true" ma:internalName="i17114b73d074930a353627280d9fc32" ma:taxonomyFieldName="MCKnowledgeTag" ma:displayName="RN Tag 1" ma:default="" ma:fieldId="{217114b7-3d07-4930-a353-627280d9fc32}" ma:sspId="cf3f4a3f-2588-45dc-b939-901ad7327041" ma:termSetId="c8e07ffe-1902-4771-968c-3730cc4b9f4b" ma:anchorId="d703b197-d48a-4d08-80f3-665a471132b1" ma:open="false" ma:isKeyword="false">
      <xsd:complexType>
        <xsd:sequence>
          <xsd:element ref="pc:Terms" minOccurs="0" maxOccurs="1"/>
        </xsd:sequence>
      </xsd:complexType>
    </xsd:element>
    <xsd:element name="l283e52d201a4b3ca2004e9107b09a4c" ma:index="11" nillable="true" ma:taxonomy="true" ma:internalName="l283e52d201a4b3ca2004e9107b09a4c" ma:taxonomyFieldName="MCKnowledgeTag2" ma:displayName="RN Tag 2" ma:default="" ma:fieldId="{5283e52d-201a-4b3c-a200-4e9107b09a4c}" ma:sspId="cf3f4a3f-2588-45dc-b939-901ad7327041" ma:termSetId="c8e07ffe-1902-4771-968c-3730cc4b9f4b" ma:anchorId="7d8b644d-7ff0-47b2-b309-41c20d79367b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509173-0fd4-45cd-a2e9-f8f64ed53c95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90812ed2-6817-4234-aa27-9e6b36ab5076}" ma:internalName="TaxCatchAll" ma:showField="CatchAllData" ma:web="d9509173-0fd4-45cd-a2e9-f8f64ed53c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4" nillable="true" ma:taxonomy="true" ma:internalName="TaxKeywordTaxHTField" ma:taxonomyFieldName="TaxKeyword" ma:displayName="Mein Tag" ma:fieldId="{23f27201-bee3-471e-b2e7-b64fd8b7ca38}" ma:taxonomyMulti="true" ma:sspId="cf3f4a3f-2588-45dc-b939-901ad7327041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9fddd1-980a-42f4-b9e2-e417b2484fdf" elementFormDefault="qualified">
    <xsd:import namespace="http://schemas.microsoft.com/office/2006/documentManagement/types"/>
    <xsd:import namespace="http://schemas.microsoft.com/office/infopath/2007/PartnerControls"/>
    <xsd:element name="Archiv" ma:index="15" nillable="true" ma:displayName="Archiv" ma:default="Nein" ma:description="Wenn &quot;Ja&quot;, aktiviert, wird das Dokument in die Bibliothek &quot;Technische Dokumentation - Archiv&quot; verschoben." ma:format="RadioButtons" ma:internalName="Archiv">
      <xsd:simpleType>
        <xsd:restriction base="dms:Choice">
          <xsd:enumeration value="Ja"/>
          <xsd:enumeration value="Nein"/>
        </xsd:restriction>
      </xsd:simpleType>
    </xsd:element>
    <xsd:element name="Freigabe_x0020_bis_x003a_" ma:index="16" nillable="true" ma:displayName="Freigabe bis" ma:format="DateOnly" ma:internalName="Freigabe_x0020_bis_x003a_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reigabe_x0020_bis_x003a_ xmlns="149fddd1-980a-42f4-b9e2-e417b2484fdf" xsi:nil="true"/>
    <TaxKeywordTaxHTField xmlns="d9509173-0fd4-45cd-a2e9-f8f64ed53c95">
      <Terms xmlns="http://schemas.microsoft.com/office/infopath/2007/PartnerControls"/>
    </TaxKeywordTaxHTField>
    <TaxCatchAll xmlns="d9509173-0fd4-45cd-a2e9-f8f64ed53c95">
      <Value>98</Value>
    </TaxCatchAll>
    <i17114b73d074930a353627280d9fc32 xmlns="5375a26c-302b-429a-8b0d-eb57b2f1c18e">
      <Terms xmlns="http://schemas.microsoft.com/office/infopath/2007/PartnerControls"/>
    </i17114b73d074930a353627280d9fc32>
    <l283e52d201a4b3ca2004e9107b09a4c xmlns="5375a26c-302b-429a-8b0d-eb57b2f1c18e">
      <Terms xmlns="http://schemas.microsoft.com/office/infopath/2007/PartnerControls">
        <TermInfo xmlns="http://schemas.microsoft.com/office/infopath/2007/PartnerControls">
          <TermName xmlns="http://schemas.microsoft.com/office/infopath/2007/PartnerControls">Excel-Tools</TermName>
          <TermId xmlns="http://schemas.microsoft.com/office/infopath/2007/PartnerControls">3a19fdf1-73b1-43c8-aeb5-45e13bbc9a5a</TermId>
        </TermInfo>
      </Terms>
    </l283e52d201a4b3ca2004e9107b09a4c>
    <Archiv xmlns="149fddd1-980a-42f4-b9e2-e417b2484fdf">Nein</Archiv>
  </documentManagement>
</p:properties>
</file>

<file path=customXml/itemProps1.xml><?xml version="1.0" encoding="utf-8"?>
<ds:datastoreItem xmlns:ds="http://schemas.openxmlformats.org/officeDocument/2006/customXml" ds:itemID="{AAAF5017-FCE8-4B41-882E-5A44F0C1EC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98CDE8-D6AC-4731-9432-318F17470F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75a26c-302b-429a-8b0d-eb57b2f1c18e"/>
    <ds:schemaRef ds:uri="d9509173-0fd4-45cd-a2e9-f8f64ed53c95"/>
    <ds:schemaRef ds:uri="149fddd1-980a-42f4-b9e2-e417b2484f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2A8C716-EB3D-479A-A1A2-E13B8CAAC5B9}">
  <ds:schemaRefs>
    <ds:schemaRef ds:uri="http://schemas.microsoft.com/office/2006/metadata/properties"/>
    <ds:schemaRef ds:uri="http://schemas.microsoft.com/office/infopath/2007/PartnerControls"/>
    <ds:schemaRef ds:uri="149fddd1-980a-42f4-b9e2-e417b2484fdf"/>
    <ds:schemaRef ds:uri="d9509173-0fd4-45cd-a2e9-f8f64ed53c95"/>
    <ds:schemaRef ds:uri="5375a26c-302b-429a-8b0d-eb57b2f1c18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Patrik Zeiter</dc:creator>
  <cp:keywords/>
  <cp:lastModifiedBy>Lilian Hausmann</cp:lastModifiedBy>
  <cp:lastPrinted>2020-04-08T08:22:27Z</cp:lastPrinted>
  <dcterms:created xsi:type="dcterms:W3CDTF">2020-03-17T08:50:37Z</dcterms:created>
  <dcterms:modified xsi:type="dcterms:W3CDTF">2020-04-08T08:27:04Z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0x01010007B0F22C6E533D4CA38DE485AEA9CB1800DE4CFC0BC39C4446A10F2A3B0474BD1C</vt:lpwstr>
  </property>
  <property fmtid="{D5CDD505-2E9C-101B-9397-08002B2CF9AE}" pid="3" name="TaxKeyword">
    <vt:lpwstr/>
  </property>
  <property fmtid="{D5CDD505-2E9C-101B-9397-08002B2CF9AE}" pid="4" name="MCKnowledgeTag2">
    <vt:lpwstr>98;#Excel-Tools|3a19fdf1-73b1-43c8-aeb5-45e13bbc9a5a</vt:lpwstr>
  </property>
  <property fmtid="{D5CDD505-2E9C-101B-9397-08002B2CF9AE}" pid="5" name="MCKnowledgeTag">
    <vt:lpwstr/>
  </property>
</Properties>
</file>